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8_{308D69BD-ED87-42FF-B202-E509D512348F}" xr6:coauthVersionLast="47" xr6:coauthVersionMax="47" xr10:uidLastSave="{00000000-0000-0000-0000-000000000000}"/>
  <bookViews>
    <workbookView xWindow="-120" yWindow="-120" windowWidth="29040" windowHeight="15720" xr2:uid="{03BC2A51-1075-4F10-A25F-694BB1A07F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10" i="1"/>
  <c r="H10" i="1"/>
  <c r="H9" i="1"/>
  <c r="I9" i="1" s="1"/>
  <c r="M8" i="1"/>
  <c r="I8" i="1"/>
  <c r="H8" i="1"/>
  <c r="I7" i="1"/>
  <c r="D33" i="1" s="1"/>
  <c r="D34" i="1" s="1"/>
  <c r="H7" i="1"/>
  <c r="N6" i="1"/>
  <c r="H35" i="1" s="1"/>
  <c r="H31" i="1" l="1"/>
  <c r="M9" i="1"/>
  <c r="M7" i="1"/>
  <c r="H32" i="1" s="1"/>
  <c r="H34" i="1" s="1"/>
  <c r="N7" i="1"/>
  <c r="H33" i="1"/>
  <c r="M10" i="1"/>
</calcChain>
</file>

<file path=xl/sharedStrings.xml><?xml version="1.0" encoding="utf-8"?>
<sst xmlns="http://schemas.openxmlformats.org/spreadsheetml/2006/main" count="53" uniqueCount="43">
  <si>
    <t>Bass Club of North Texas - Tournament Results</t>
  </si>
  <si>
    <t>Date:</t>
  </si>
  <si>
    <t>Lake:</t>
  </si>
  <si>
    <t>Amon Carter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</si>
  <si>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</si>
  <si>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</si>
  <si>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</si>
  <si>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</si>
  <si>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</si>
  <si>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</si>
  <si>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</si>
  <si>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</si>
  <si>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</si>
  <si>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</si>
  <si>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</si>
  <si>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</si>
  <si>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</si>
  <si>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</si>
  <si>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r>
      <rPr>
        <b/>
        <sz val="14"/>
        <rFont val="Arial"/>
        <family val="2"/>
      </rPr>
      <t>Darryl Carson</t>
    </r>
    <r>
      <rPr>
        <sz val="14"/>
        <rFont val="Arial"/>
        <family val="2"/>
      </rPr>
      <t>, Beau Cook</t>
    </r>
  </si>
  <si>
    <t>Steve Sullivan, Danny Ray</t>
  </si>
  <si>
    <t xml:space="preserve"> </t>
  </si>
  <si>
    <t>Joe Schroeder</t>
  </si>
  <si>
    <t>Steve Black</t>
  </si>
  <si>
    <t>Mike Wood, Keith Prazak</t>
  </si>
  <si>
    <t>Bo Rhodes, Fred Lockhart</t>
  </si>
  <si>
    <t>Todd Staton, Michele Derryberry</t>
  </si>
  <si>
    <t>Joey Bryant, Alex Bryant</t>
  </si>
  <si>
    <t>Dave Howe</t>
  </si>
  <si>
    <t>Mike Scharf</t>
  </si>
  <si>
    <t>Wayne Christian, Tamala Davis</t>
  </si>
  <si>
    <t>Joey Hubble, Phil Resinlter</t>
  </si>
  <si>
    <t>Chris Bleese, David Egge</t>
  </si>
  <si>
    <t>Bob LaPenna</t>
  </si>
  <si>
    <t>Kirk Durossette, Jenny D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</si>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</sst>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" xfId="1" applyFont="1" applyBorder="1"/>
    <xf numFmtId="0" fontId="5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0" borderId="0" xfId="1" applyFont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7" fillId="0" borderId="0" xfId="1" applyFont="1"/>
    <xf numFmtId="0" fontId="7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2" applyFont="1" applyFill="1" applyBorder="1"/>
    <xf numFmtId="1" fontId="3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165" fontId="3" fillId="0" borderId="6" xfId="1" applyNumberFormat="1" applyFont="1" applyBorder="1" applyAlignment="1">
      <alignment horizontal="right"/>
    </xf>
    <xf numFmtId="165" fontId="7" fillId="0" borderId="6" xfId="1" applyNumberFormat="1" applyFont="1" applyBorder="1"/>
    <xf numFmtId="1" fontId="3" fillId="0" borderId="6" xfId="0" applyNumberFormat="1" applyFont="1" applyBorder="1" applyAlignment="1">
      <alignment horizontal="center" vertical="center"/>
    </xf>
    <xf numFmtId="0" fontId="7" fillId="0" borderId="6" xfId="1" applyFont="1" applyBorder="1"/>
    <xf numFmtId="165" fontId="7" fillId="0" borderId="6" xfId="0" applyNumberFormat="1" applyFont="1" applyBorder="1"/>
    <xf numFmtId="165" fontId="3" fillId="0" borderId="6" xfId="0" applyNumberFormat="1" applyFont="1" applyBorder="1"/>
    <xf numFmtId="165" fontId="3" fillId="0" borderId="6" xfId="1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/>
    <xf numFmtId="2" fontId="3" fillId="0" borderId="6" xfId="1" applyNumberFormat="1" applyFont="1" applyBorder="1" applyAlignment="1">
      <alignment horizontal="right"/>
    </xf>
    <xf numFmtId="4" fontId="7" fillId="0" borderId="6" xfId="1" applyNumberFormat="1" applyFont="1" applyBorder="1"/>
    <xf numFmtId="0" fontId="2" fillId="0" borderId="6" xfId="0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165" fontId="3" fillId="0" borderId="0" xfId="0" applyNumberFormat="1" applyFont="1"/>
    <xf numFmtId="2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3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3">
    <cellStyle name="Normal" xfId="0" builtinId="0"/>
    <cellStyle name="Normal 3" xfId="1" xr:uid="{C51D693F-8592-40A6-B9EE-4AD60B50F700}"/>
    <cellStyle name="Normal 3 2" xfId="2" xr:uid="{09204FB3-F292-4FAF-BFEC-5F9AADD92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B009-414C-4171-8A95-411E70DBAAA7}">
  <dimension ref="A1:O43"/>
  <sheetViews>
    <sheetView tabSelected="1" workbookViewId="0">
      <selection sqref="A1:K1"/>
    </sheetView>
  </sheetViews>
  <sheetFormatPr defaultRowHeight="15" x14ac:dyDescent="0.25"/>
  <cols>
    <col min="1" max="1" width="11.7109375" customWidth="1"/>
    <col min="2" max="2" width="13.7109375" customWidth="1"/>
    <col min="3" max="3" width="37.28515625" customWidth="1"/>
    <col min="4" max="4" width="12.140625" customWidth="1"/>
    <col min="5" max="5" width="13.42578125" customWidth="1"/>
    <col min="6" max="6" width="10.140625" customWidth="1"/>
    <col min="7" max="7" width="24.28515625" customWidth="1"/>
    <col min="8" max="8" width="13.85546875" customWidth="1"/>
    <col min="9" max="9" width="11.85546875" customWidth="1"/>
    <col min="10" max="10" width="9.28515625" customWidth="1"/>
    <col min="11" max="11" width="10.42578125" style="55" customWidth="1"/>
    <col min="12" max="12" width="6" style="56" customWidth="1"/>
    <col min="13" max="13" width="12.5703125" customWidth="1"/>
    <col min="14" max="14" width="12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6"/>
      <c r="M2" s="3"/>
      <c r="N2" s="3"/>
      <c r="O2" s="4"/>
    </row>
    <row r="3" spans="1:15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7"/>
      <c r="L3" s="2"/>
      <c r="M3" s="3"/>
      <c r="N3" s="3"/>
      <c r="O3" s="4"/>
    </row>
    <row r="4" spans="1:15" ht="19.5" thickBot="1" x14ac:dyDescent="0.35">
      <c r="A4" s="8" t="s">
        <v>1</v>
      </c>
      <c r="B4" s="9"/>
      <c r="C4" s="10">
        <v>45241</v>
      </c>
      <c r="D4" s="11"/>
      <c r="E4" s="12"/>
      <c r="F4" s="12"/>
      <c r="G4" s="8" t="s">
        <v>2</v>
      </c>
      <c r="H4" s="9" t="s">
        <v>3</v>
      </c>
      <c r="I4" s="13"/>
      <c r="J4" s="14"/>
      <c r="K4" s="15"/>
      <c r="L4" s="16"/>
      <c r="M4" s="17"/>
      <c r="N4" s="17"/>
      <c r="O4" s="4"/>
    </row>
    <row r="5" spans="1:15" ht="18.7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8"/>
      <c r="K5" s="15"/>
      <c r="L5" s="16"/>
      <c r="M5" s="17"/>
      <c r="N5" s="19" t="s">
        <v>4</v>
      </c>
      <c r="O5" s="4"/>
    </row>
    <row r="6" spans="1:15" ht="36.75" thickBot="1" x14ac:dyDescent="0.3">
      <c r="A6" s="19" t="s">
        <v>5</v>
      </c>
      <c r="B6" s="19" t="s">
        <v>6</v>
      </c>
      <c r="C6" s="20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1" t="s">
        <v>12</v>
      </c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>
        <f>SUM(A7:A28)/30</f>
        <v>25</v>
      </c>
      <c r="O6" s="4"/>
    </row>
    <row r="7" spans="1:15" ht="18.75" thickBot="1" x14ac:dyDescent="0.3">
      <c r="A7" s="22">
        <v>60</v>
      </c>
      <c r="B7" s="22"/>
      <c r="C7" s="23" t="s">
        <v>18</v>
      </c>
      <c r="D7" s="24">
        <v>3</v>
      </c>
      <c r="E7" s="25">
        <v>3.45</v>
      </c>
      <c r="F7" s="26"/>
      <c r="G7" s="27">
        <v>7.25</v>
      </c>
      <c r="H7" s="28">
        <f t="shared" ref="H7:H19" si="0">F7*0.5</f>
        <v>0</v>
      </c>
      <c r="I7" s="27">
        <f t="shared" ref="I7:I19" si="1">G7-H7</f>
        <v>7.25</v>
      </c>
      <c r="J7" s="22">
        <v>1</v>
      </c>
      <c r="K7" s="29">
        <v>100</v>
      </c>
      <c r="L7" s="29">
        <v>4</v>
      </c>
      <c r="M7" s="30">
        <f>IF(N6&lt;8,N6*20*1,IF(N6&lt;15,N6*20*0.7,IF(N6&lt;22,N6*20*0.55,IF(N6&lt;29,N6*20*0.45,IF(N6&lt;36,N6*20*0.4,IF(N6&lt;43,N6*20*0.38))))))</f>
        <v>225</v>
      </c>
      <c r="N7" s="31">
        <f>N6*5</f>
        <v>125</v>
      </c>
      <c r="O7" s="4"/>
    </row>
    <row r="8" spans="1:15" ht="18.75" thickBot="1" x14ac:dyDescent="0.3">
      <c r="A8" s="22">
        <v>60</v>
      </c>
      <c r="B8" s="22"/>
      <c r="C8" s="23" t="s">
        <v>19</v>
      </c>
      <c r="D8" s="32">
        <v>3</v>
      </c>
      <c r="E8" s="22">
        <v>2.61</v>
      </c>
      <c r="F8" s="26"/>
      <c r="G8" s="27">
        <v>6.85</v>
      </c>
      <c r="H8" s="28">
        <f t="shared" si="0"/>
        <v>0</v>
      </c>
      <c r="I8" s="27">
        <f t="shared" si="1"/>
        <v>6.85</v>
      </c>
      <c r="J8" s="22">
        <v>2</v>
      </c>
      <c r="K8" s="29">
        <v>99</v>
      </c>
      <c r="L8" s="33" t="s">
        <v>20</v>
      </c>
      <c r="M8" s="34">
        <f>IF(N6&lt;8, N6*20*0, IF(N6&lt;15,N6*20*0.3, IF(N6&lt;22, N6*20*0.3, IF(N6 &lt;29, N6*20*0.27, IF(N6&lt;36,N6*20*0.25,IF(N6&lt;43,N6*20*0.22))))))</f>
        <v>135</v>
      </c>
      <c r="N8" s="35"/>
      <c r="O8" s="4"/>
    </row>
    <row r="9" spans="1:15" ht="18.75" thickBot="1" x14ac:dyDescent="0.3">
      <c r="A9" s="22">
        <v>30</v>
      </c>
      <c r="B9" s="22"/>
      <c r="C9" s="23" t="s">
        <v>21</v>
      </c>
      <c r="D9" s="32">
        <v>2</v>
      </c>
      <c r="E9" s="22"/>
      <c r="F9" s="26"/>
      <c r="G9" s="27">
        <v>4.12</v>
      </c>
      <c r="H9" s="28">
        <f t="shared" si="0"/>
        <v>0</v>
      </c>
      <c r="I9" s="27">
        <f t="shared" si="1"/>
        <v>4.12</v>
      </c>
      <c r="J9" s="22">
        <v>3</v>
      </c>
      <c r="K9" s="29">
        <v>98</v>
      </c>
      <c r="L9" s="33" t="s">
        <v>20</v>
      </c>
      <c r="M9" s="34">
        <f>IF(N6&lt;8, N6*20*0, IF(N6&lt;15,N6*20*0, IF(N6&lt;22, N6*20*0.15, IF(N6 &lt;29, N6*20*0.17, IF(N6&lt;36,N6*20*0.14,IF(N6&lt;43,N6*20*0.13))))))</f>
        <v>85</v>
      </c>
      <c r="N9" s="36"/>
      <c r="O9" s="4"/>
    </row>
    <row r="10" spans="1:15" ht="18.75" thickBot="1" x14ac:dyDescent="0.3">
      <c r="A10" s="22">
        <v>30</v>
      </c>
      <c r="B10" s="22"/>
      <c r="C10" s="23" t="s">
        <v>22</v>
      </c>
      <c r="D10" s="32">
        <v>1</v>
      </c>
      <c r="E10" s="22">
        <v>2.86</v>
      </c>
      <c r="F10" s="26"/>
      <c r="G10" s="27">
        <v>2.86</v>
      </c>
      <c r="H10" s="28">
        <f t="shared" si="0"/>
        <v>0</v>
      </c>
      <c r="I10" s="27">
        <f t="shared" si="1"/>
        <v>2.86</v>
      </c>
      <c r="J10" s="22">
        <v>4</v>
      </c>
      <c r="K10" s="29">
        <v>97</v>
      </c>
      <c r="L10" s="33"/>
      <c r="M10" s="34">
        <f>IF(N6&lt;8, N6*20*0, IF(N6&lt;15,N6*20*0, IF(N6&lt;22, N6*20*0, IF(N6 &lt;29, N6*20*0.11, IF(N6&lt;36,N6*20*0.12,IF(N6&lt;43,N6*20*0.11))))))</f>
        <v>55</v>
      </c>
      <c r="N10" s="36"/>
      <c r="O10" s="4"/>
    </row>
    <row r="11" spans="1:15" ht="18.75" thickBot="1" x14ac:dyDescent="0.3">
      <c r="A11" s="22">
        <v>60</v>
      </c>
      <c r="B11" s="22"/>
      <c r="C11" s="23" t="s">
        <v>23</v>
      </c>
      <c r="D11" s="32">
        <v>1</v>
      </c>
      <c r="E11" s="22"/>
      <c r="F11" s="26"/>
      <c r="G11" s="27">
        <v>2.36</v>
      </c>
      <c r="H11" s="28">
        <f t="shared" si="0"/>
        <v>0</v>
      </c>
      <c r="I11" s="27">
        <f t="shared" si="1"/>
        <v>2.36</v>
      </c>
      <c r="J11" s="37"/>
      <c r="K11" s="29">
        <v>96</v>
      </c>
      <c r="L11" s="33" t="s">
        <v>20</v>
      </c>
      <c r="M11" s="34"/>
      <c r="N11" s="36"/>
      <c r="O11" s="4"/>
    </row>
    <row r="12" spans="1:15" ht="18.75" thickBot="1" x14ac:dyDescent="0.3">
      <c r="A12" s="22">
        <v>60</v>
      </c>
      <c r="B12" s="22"/>
      <c r="C12" s="23" t="s">
        <v>24</v>
      </c>
      <c r="D12" s="32">
        <v>1</v>
      </c>
      <c r="E12" s="38"/>
      <c r="F12" s="26"/>
      <c r="G12" s="27">
        <v>2.0499999999999998</v>
      </c>
      <c r="H12" s="28">
        <f t="shared" si="0"/>
        <v>0</v>
      </c>
      <c r="I12" s="27">
        <f t="shared" si="1"/>
        <v>2.0499999999999998</v>
      </c>
      <c r="J12" s="37"/>
      <c r="K12" s="29">
        <v>95</v>
      </c>
      <c r="L12" s="33" t="s">
        <v>20</v>
      </c>
      <c r="M12" s="30"/>
      <c r="N12" s="31"/>
      <c r="O12" s="4"/>
    </row>
    <row r="13" spans="1:15" ht="18.75" thickBot="1" x14ac:dyDescent="0.3">
      <c r="A13" s="22">
        <v>60</v>
      </c>
      <c r="B13" s="22"/>
      <c r="C13" s="23" t="s">
        <v>25</v>
      </c>
      <c r="D13" s="32">
        <v>1</v>
      </c>
      <c r="E13" s="22"/>
      <c r="F13" s="26"/>
      <c r="G13" s="27">
        <v>1.1499999999999999</v>
      </c>
      <c r="H13" s="28">
        <f t="shared" si="0"/>
        <v>0</v>
      </c>
      <c r="I13" s="27">
        <f t="shared" si="1"/>
        <v>1.1499999999999999</v>
      </c>
      <c r="J13" s="22"/>
      <c r="K13" s="29">
        <v>94</v>
      </c>
      <c r="L13" s="33" t="s">
        <v>20</v>
      </c>
      <c r="M13" s="34"/>
      <c r="N13" s="39"/>
      <c r="O13" s="4"/>
    </row>
    <row r="14" spans="1:15" ht="18.75" thickBot="1" x14ac:dyDescent="0.3">
      <c r="A14" s="22">
        <v>60</v>
      </c>
      <c r="B14" s="22"/>
      <c r="C14" s="23" t="s">
        <v>26</v>
      </c>
      <c r="D14" s="32">
        <v>0</v>
      </c>
      <c r="E14" s="22"/>
      <c r="F14" s="26"/>
      <c r="G14" s="27">
        <v>0</v>
      </c>
      <c r="H14" s="28">
        <f t="shared" si="0"/>
        <v>0</v>
      </c>
      <c r="I14" s="27">
        <f t="shared" si="1"/>
        <v>0</v>
      </c>
      <c r="J14" s="22"/>
      <c r="K14" s="29">
        <v>89</v>
      </c>
      <c r="L14" s="33" t="s">
        <v>20</v>
      </c>
      <c r="M14" s="31"/>
      <c r="N14" s="36"/>
      <c r="O14" s="4"/>
    </row>
    <row r="15" spans="1:15" ht="18.75" thickBot="1" x14ac:dyDescent="0.3">
      <c r="A15" s="22">
        <v>30</v>
      </c>
      <c r="B15" s="22"/>
      <c r="C15" s="23" t="s">
        <v>27</v>
      </c>
      <c r="D15" s="32">
        <v>0</v>
      </c>
      <c r="E15" s="22"/>
      <c r="F15" s="26"/>
      <c r="G15" s="27">
        <v>0</v>
      </c>
      <c r="H15" s="28">
        <f t="shared" si="0"/>
        <v>0</v>
      </c>
      <c r="I15" s="27">
        <f t="shared" si="1"/>
        <v>0</v>
      </c>
      <c r="J15" s="22"/>
      <c r="K15" s="29">
        <v>89</v>
      </c>
      <c r="L15" s="33" t="s">
        <v>20</v>
      </c>
      <c r="M15" s="34"/>
      <c r="N15" s="39"/>
      <c r="O15" s="4"/>
    </row>
    <row r="16" spans="1:15" ht="18.75" thickBot="1" x14ac:dyDescent="0.3">
      <c r="A16" s="22">
        <v>30</v>
      </c>
      <c r="B16" s="22"/>
      <c r="C16" s="23" t="s">
        <v>28</v>
      </c>
      <c r="D16" s="32">
        <v>0</v>
      </c>
      <c r="E16" s="38"/>
      <c r="F16" s="26"/>
      <c r="G16" s="27">
        <v>0</v>
      </c>
      <c r="H16" s="28">
        <f t="shared" si="0"/>
        <v>0</v>
      </c>
      <c r="I16" s="27">
        <f t="shared" si="1"/>
        <v>0</v>
      </c>
      <c r="J16" s="37"/>
      <c r="K16" s="29">
        <v>89</v>
      </c>
      <c r="L16"/>
      <c r="M16" s="40"/>
      <c r="N16" s="41"/>
      <c r="O16" s="4"/>
    </row>
    <row r="17" spans="1:15" ht="18.75" thickBot="1" x14ac:dyDescent="0.3">
      <c r="A17" s="22">
        <v>60</v>
      </c>
      <c r="B17" s="22"/>
      <c r="C17" s="23" t="s">
        <v>29</v>
      </c>
      <c r="D17" s="24">
        <v>0</v>
      </c>
      <c r="E17" s="42"/>
      <c r="F17" s="26"/>
      <c r="G17" s="27">
        <v>0</v>
      </c>
      <c r="H17" s="28">
        <f t="shared" si="0"/>
        <v>0</v>
      </c>
      <c r="I17" s="27">
        <f t="shared" si="1"/>
        <v>0</v>
      </c>
      <c r="J17" s="22"/>
      <c r="K17" s="29">
        <v>89</v>
      </c>
      <c r="L17" s="33" t="s">
        <v>20</v>
      </c>
      <c r="M17" s="40"/>
      <c r="N17" s="41"/>
      <c r="O17" s="4"/>
    </row>
    <row r="18" spans="1:15" ht="18.75" thickBot="1" x14ac:dyDescent="0.3">
      <c r="A18" s="22">
        <v>60</v>
      </c>
      <c r="B18" s="22"/>
      <c r="C18" s="23" t="s">
        <v>30</v>
      </c>
      <c r="D18" s="43">
        <v>0</v>
      </c>
      <c r="E18" s="38"/>
      <c r="F18" s="26"/>
      <c r="G18" s="27">
        <v>0</v>
      </c>
      <c r="H18" s="28">
        <f t="shared" si="0"/>
        <v>0</v>
      </c>
      <c r="I18" s="27">
        <f t="shared" si="1"/>
        <v>0</v>
      </c>
      <c r="J18" s="22"/>
      <c r="K18" s="29">
        <v>89</v>
      </c>
      <c r="L18" s="33" t="s">
        <v>20</v>
      </c>
      <c r="M18" s="34"/>
      <c r="N18" s="39"/>
      <c r="O18" s="4"/>
    </row>
    <row r="19" spans="1:15" ht="18.75" thickBot="1" x14ac:dyDescent="0.3">
      <c r="A19" s="22">
        <v>60</v>
      </c>
      <c r="B19" s="22"/>
      <c r="C19" s="23" t="s">
        <v>31</v>
      </c>
      <c r="D19" s="32">
        <v>0</v>
      </c>
      <c r="E19" s="38"/>
      <c r="F19" s="26"/>
      <c r="G19" s="27">
        <v>0</v>
      </c>
      <c r="H19" s="28">
        <f t="shared" si="0"/>
        <v>0</v>
      </c>
      <c r="I19" s="27">
        <f t="shared" si="1"/>
        <v>0</v>
      </c>
      <c r="J19" s="37"/>
      <c r="K19" s="29">
        <v>89</v>
      </c>
      <c r="L19" s="33" t="s">
        <v>20</v>
      </c>
      <c r="M19" s="34"/>
      <c r="N19" s="39"/>
      <c r="O19" s="4"/>
    </row>
    <row r="20" spans="1:15" ht="18.75" thickBot="1" x14ac:dyDescent="0.3">
      <c r="A20" s="22">
        <v>30</v>
      </c>
      <c r="B20" s="22"/>
      <c r="C20" s="23" t="s">
        <v>32</v>
      </c>
      <c r="D20" s="32">
        <v>0</v>
      </c>
      <c r="E20" s="38"/>
      <c r="F20" s="26"/>
      <c r="G20" s="27">
        <v>0</v>
      </c>
      <c r="H20" s="28">
        <v>0</v>
      </c>
      <c r="I20" s="27">
        <v>0</v>
      </c>
      <c r="J20" s="37"/>
      <c r="K20" s="29">
        <v>89</v>
      </c>
      <c r="L20" s="33"/>
      <c r="M20" s="34"/>
      <c r="N20" s="39"/>
      <c r="O20" s="4"/>
    </row>
    <row r="21" spans="1:15" ht="18.75" thickBot="1" x14ac:dyDescent="0.3">
      <c r="A21" s="22">
        <v>60</v>
      </c>
      <c r="B21" s="22"/>
      <c r="C21" s="23" t="s">
        <v>33</v>
      </c>
      <c r="D21" s="32">
        <v>0</v>
      </c>
      <c r="E21" s="22"/>
      <c r="F21" s="26"/>
      <c r="G21" s="27">
        <v>0</v>
      </c>
      <c r="H21" s="28">
        <v>0</v>
      </c>
      <c r="I21" s="27">
        <v>0</v>
      </c>
      <c r="J21" s="37"/>
      <c r="K21" s="29">
        <v>89</v>
      </c>
      <c r="L21" s="33"/>
      <c r="M21" s="34"/>
      <c r="N21" s="39"/>
      <c r="O21" s="4"/>
    </row>
    <row r="22" spans="1:15" ht="18.75" thickBot="1" x14ac:dyDescent="0.3">
      <c r="A22" s="22"/>
      <c r="B22" s="22"/>
      <c r="C22" s="44"/>
      <c r="D22" s="32"/>
      <c r="E22" s="22"/>
      <c r="F22" s="45"/>
      <c r="G22" s="27"/>
      <c r="H22" s="28"/>
      <c r="I22" s="27"/>
      <c r="J22" s="37"/>
      <c r="K22" s="29"/>
      <c r="L22" s="33"/>
      <c r="M22" s="34"/>
      <c r="N22" s="39"/>
      <c r="O22" s="4"/>
    </row>
    <row r="23" spans="1:15" ht="18.75" thickBot="1" x14ac:dyDescent="0.3">
      <c r="A23" s="22"/>
      <c r="B23" s="22"/>
      <c r="C23" s="44"/>
      <c r="D23" s="32"/>
      <c r="E23" s="38"/>
      <c r="F23" s="45"/>
      <c r="G23" s="27"/>
      <c r="H23" s="28"/>
      <c r="I23" s="27"/>
      <c r="J23" s="37"/>
      <c r="K23" s="29"/>
      <c r="L23" s="33"/>
      <c r="M23" s="34"/>
      <c r="N23" s="39"/>
      <c r="O23" s="4"/>
    </row>
    <row r="24" spans="1:15" ht="18.75" thickBot="1" x14ac:dyDescent="0.3">
      <c r="A24" s="22"/>
      <c r="B24" s="22"/>
      <c r="C24" s="44"/>
      <c r="D24" s="32"/>
      <c r="E24" s="22"/>
      <c r="F24" s="45"/>
      <c r="G24" s="27"/>
      <c r="H24" s="28"/>
      <c r="I24" s="27"/>
      <c r="J24" s="37"/>
      <c r="K24" s="29"/>
      <c r="L24" s="33"/>
      <c r="M24" s="34"/>
      <c r="N24" s="39"/>
      <c r="O24" s="4"/>
    </row>
    <row r="25" spans="1:15" ht="18.75" thickBot="1" x14ac:dyDescent="0.3">
      <c r="A25" s="22"/>
      <c r="B25" s="22"/>
      <c r="C25" s="44"/>
      <c r="D25" s="32"/>
      <c r="E25" s="38"/>
      <c r="F25" s="45"/>
      <c r="G25" s="46"/>
      <c r="H25" s="28"/>
      <c r="I25" s="27"/>
      <c r="J25" s="37"/>
      <c r="K25" s="29"/>
      <c r="L25" s="33"/>
      <c r="M25" s="34"/>
      <c r="N25" s="39"/>
      <c r="O25" s="4"/>
    </row>
    <row r="26" spans="1:15" ht="18.75" thickBot="1" x14ac:dyDescent="0.3">
      <c r="A26" s="22"/>
      <c r="B26" s="22"/>
      <c r="C26" s="44"/>
      <c r="D26" s="32"/>
      <c r="E26" s="38"/>
      <c r="F26" s="45"/>
      <c r="G26" s="46"/>
      <c r="H26" s="28"/>
      <c r="I26" s="27"/>
      <c r="J26" s="37"/>
      <c r="K26" s="29"/>
      <c r="L26" s="33"/>
      <c r="M26" s="34"/>
      <c r="N26" s="39"/>
      <c r="O26" s="4"/>
    </row>
    <row r="27" spans="1:15" ht="18.75" thickBot="1" x14ac:dyDescent="0.3">
      <c r="A27" s="22"/>
      <c r="B27" s="22"/>
      <c r="C27" s="44"/>
      <c r="D27" s="32"/>
      <c r="E27" s="38"/>
      <c r="F27" s="45"/>
      <c r="G27" s="46"/>
      <c r="H27" s="28"/>
      <c r="I27" s="27"/>
      <c r="J27" s="37"/>
      <c r="K27" s="29"/>
      <c r="L27" s="33"/>
      <c r="M27" s="34"/>
      <c r="N27" s="39"/>
      <c r="O27" s="4"/>
    </row>
    <row r="28" spans="1:15" ht="18.75" thickBot="1" x14ac:dyDescent="0.3">
      <c r="A28" s="22"/>
      <c r="B28" s="22"/>
      <c r="C28" s="44"/>
      <c r="D28" s="32"/>
      <c r="E28" s="38"/>
      <c r="F28" s="45"/>
      <c r="G28" s="27"/>
      <c r="H28" s="28"/>
      <c r="I28" s="27"/>
      <c r="J28" s="37"/>
      <c r="K28" s="29"/>
      <c r="L28" s="33"/>
      <c r="M28" s="34"/>
      <c r="N28" s="39"/>
      <c r="O28" s="4"/>
    </row>
    <row r="29" spans="1:15" ht="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47"/>
      <c r="L29" s="6" t="s">
        <v>20</v>
      </c>
      <c r="M29" s="3"/>
      <c r="N29" s="3"/>
      <c r="O29" s="4"/>
    </row>
    <row r="30" spans="1:15" ht="18.75" x14ac:dyDescent="0.3">
      <c r="A30" s="3"/>
      <c r="B30" s="3"/>
      <c r="C30" s="48"/>
      <c r="D30" s="3"/>
      <c r="E30" s="3"/>
      <c r="F30" s="3"/>
      <c r="G30" s="3"/>
      <c r="H30" s="3"/>
      <c r="I30" s="3"/>
      <c r="J30" s="3"/>
      <c r="K30" s="47"/>
      <c r="L30" s="6"/>
      <c r="M30" s="3"/>
      <c r="N30" s="3"/>
      <c r="O30" s="4"/>
    </row>
    <row r="31" spans="1:15" ht="18" x14ac:dyDescent="0.25">
      <c r="A31" s="3"/>
      <c r="B31" s="3"/>
      <c r="C31" s="2"/>
      <c r="D31" s="2"/>
      <c r="E31" s="2"/>
      <c r="F31" s="2"/>
      <c r="G31" s="2" t="s">
        <v>34</v>
      </c>
      <c r="H31" s="49">
        <f>N6*30</f>
        <v>750</v>
      </c>
      <c r="I31" s="3"/>
      <c r="J31" s="3"/>
      <c r="K31" s="5"/>
      <c r="L31" s="6"/>
      <c r="M31" s="3"/>
      <c r="N31" s="3"/>
      <c r="O31" s="4"/>
    </row>
    <row r="32" spans="1:15" ht="18" x14ac:dyDescent="0.25">
      <c r="A32" s="3"/>
      <c r="B32" s="50" t="s">
        <v>35</v>
      </c>
      <c r="C32" s="51" t="s">
        <v>36</v>
      </c>
      <c r="D32" s="3">
        <f>SUM(D7:D28)</f>
        <v>12</v>
      </c>
      <c r="E32" s="2"/>
      <c r="F32" s="51"/>
      <c r="G32" s="2" t="s">
        <v>37</v>
      </c>
      <c r="H32" s="49">
        <f>SUM(M7:M28)</f>
        <v>500</v>
      </c>
      <c r="I32" s="3"/>
      <c r="J32" s="3"/>
      <c r="K32" s="5"/>
      <c r="L32" s="6"/>
      <c r="M32" s="3"/>
      <c r="N32" s="3"/>
      <c r="O32" s="4"/>
    </row>
    <row r="33" spans="1:15" ht="18" x14ac:dyDescent="0.25">
      <c r="A33" s="3"/>
      <c r="B33" s="3"/>
      <c r="C33" s="51" t="s">
        <v>38</v>
      </c>
      <c r="D33" s="52">
        <f>SUM(I7:I28)</f>
        <v>26.639999999999997</v>
      </c>
      <c r="E33" s="2"/>
      <c r="F33" s="2"/>
      <c r="G33" s="2" t="s">
        <v>39</v>
      </c>
      <c r="H33" s="49">
        <f>SUM(N6*5)</f>
        <v>125</v>
      </c>
      <c r="I33" s="3"/>
      <c r="J33" s="3"/>
      <c r="K33" s="5"/>
      <c r="L33" s="6"/>
      <c r="M33" s="3"/>
      <c r="N33" s="3"/>
      <c r="O33" s="4"/>
    </row>
    <row r="34" spans="1:15" ht="18" x14ac:dyDescent="0.25">
      <c r="A34" s="3"/>
      <c r="B34" s="3"/>
      <c r="C34" s="51" t="s">
        <v>40</v>
      </c>
      <c r="D34" s="52">
        <f>D33/D32</f>
        <v>2.2199999999999998</v>
      </c>
      <c r="E34" s="2"/>
      <c r="F34" s="2"/>
      <c r="G34" s="2" t="s">
        <v>41</v>
      </c>
      <c r="H34" s="49">
        <f>SUM(H32:H33)</f>
        <v>625</v>
      </c>
      <c r="I34" s="3"/>
      <c r="J34" s="3"/>
      <c r="K34" s="5"/>
      <c r="L34" s="6"/>
      <c r="M34" s="3"/>
      <c r="N34" s="3"/>
      <c r="O34" s="4"/>
    </row>
    <row r="35" spans="1:15" ht="18" x14ac:dyDescent="0.25">
      <c r="A35" s="3"/>
      <c r="B35" s="3"/>
      <c r="C35" s="3"/>
      <c r="D35" s="3"/>
      <c r="E35" s="2"/>
      <c r="F35" s="2"/>
      <c r="G35" s="2" t="s">
        <v>42</v>
      </c>
      <c r="H35" s="49">
        <f>SUM(N6*5)</f>
        <v>125</v>
      </c>
      <c r="I35" s="3"/>
      <c r="J35" s="3"/>
      <c r="K35" s="5"/>
      <c r="L35" s="6"/>
      <c r="M35" s="3"/>
      <c r="N35" s="3"/>
      <c r="O35" s="4"/>
    </row>
    <row r="36" spans="1:15" ht="18" x14ac:dyDescent="0.25">
      <c r="A36" s="3"/>
      <c r="B36" s="53"/>
      <c r="C36" s="53"/>
      <c r="D36" s="3"/>
      <c r="E36" s="3"/>
      <c r="F36" s="3"/>
      <c r="G36" s="3"/>
      <c r="H36" s="3"/>
      <c r="I36" s="3"/>
      <c r="J36" s="3"/>
      <c r="K36" s="7"/>
      <c r="L36" s="2"/>
      <c r="M36" s="3"/>
      <c r="N36" s="3"/>
      <c r="O36" s="4"/>
    </row>
    <row r="37" spans="1:15" ht="18" x14ac:dyDescent="0.25">
      <c r="A37" s="3"/>
      <c r="B37" s="3"/>
      <c r="C37" s="53"/>
      <c r="D37" s="3"/>
      <c r="E37" s="3"/>
      <c r="F37" s="3"/>
      <c r="G37" s="3"/>
      <c r="H37" s="3"/>
      <c r="I37" s="3"/>
      <c r="J37" s="3"/>
      <c r="K37" s="5"/>
      <c r="L37" s="6"/>
      <c r="M37" s="3"/>
      <c r="N37" s="3"/>
      <c r="O37" s="4"/>
    </row>
    <row r="38" spans="1:15" ht="18" x14ac:dyDescent="0.25">
      <c r="B38" s="3"/>
      <c r="D38" s="3"/>
      <c r="G38" s="54"/>
      <c r="H38" s="54"/>
    </row>
    <row r="39" spans="1:15" ht="18" x14ac:dyDescent="0.25">
      <c r="B39" s="3"/>
      <c r="D39" s="3"/>
      <c r="G39" s="54"/>
      <c r="H39" s="54"/>
    </row>
    <row r="40" spans="1:15" ht="18" x14ac:dyDescent="0.25">
      <c r="B40" s="3"/>
      <c r="D40" s="3"/>
      <c r="G40" s="54"/>
      <c r="H40" s="54"/>
    </row>
    <row r="41" spans="1:15" ht="18" x14ac:dyDescent="0.25">
      <c r="B41" s="3"/>
      <c r="D41" s="3"/>
      <c r="G41" s="54"/>
      <c r="H41" s="54"/>
    </row>
    <row r="42" spans="1:15" ht="18" x14ac:dyDescent="0.25">
      <c r="B42" s="3"/>
      <c r="D42" s="3"/>
      <c r="G42" s="54"/>
      <c r="H42" s="54"/>
    </row>
    <row r="43" spans="1:15" ht="18" x14ac:dyDescent="0.25">
      <c r="B43" s="3"/>
      <c r="D43" s="3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2023-12-10T16:35:49Z</dcterms:created>
  <dcterms:modified xsi:type="dcterms:W3CDTF">2023-12-10T16:37:10Z</dcterms:modified>
</cp:coreProperties>
</file>